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n O Villareal\Documents\A WorkShop Consecana PR\13 Apresentacao\07 Apresentação Aula Consecana PR\"/>
    </mc:Choice>
  </mc:AlternateContent>
  <xr:revisionPtr revIDLastSave="0" documentId="13_ncr:1_{62E91293-1485-47C7-8B85-0AC8C2E7DE65}" xr6:coauthVersionLast="47" xr6:coauthVersionMax="47" xr10:uidLastSave="{00000000-0000-0000-0000-000000000000}"/>
  <bookViews>
    <workbookView xWindow="-120" yWindow="-120" windowWidth="20730" windowHeight="11160" xr2:uid="{74F2B5FA-7982-441A-99EE-E5BA80FA09FC}"/>
  </bookViews>
  <sheets>
    <sheet name="Exemplo" sheetId="1" r:id="rId1"/>
  </sheets>
  <definedNames>
    <definedName name="_xlnm.Print_Area" localSheetId="0">Exemplo!$B$1:$G$33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3" i="1" l="1"/>
  <c r="E20" i="1"/>
  <c r="E24" i="1" l="1"/>
  <c r="E16" i="1"/>
  <c r="E28" i="1" s="1"/>
  <c r="E32" i="1" l="1"/>
</calcChain>
</file>

<file path=xl/sharedStrings.xml><?xml version="1.0" encoding="utf-8"?>
<sst xmlns="http://schemas.openxmlformats.org/spreadsheetml/2006/main" count="40" uniqueCount="31">
  <si>
    <t>DADOS</t>
  </si>
  <si>
    <t>Brix % Caldo</t>
  </si>
  <si>
    <t>1 casa decimal</t>
  </si>
  <si>
    <t>pág 89</t>
  </si>
  <si>
    <t>Peso do Bagaço Umido</t>
  </si>
  <si>
    <t>1).- Cálculo da Fibra (F)</t>
  </si>
  <si>
    <t>Fibra % Cana</t>
  </si>
  <si>
    <t>%</t>
  </si>
  <si>
    <t xml:space="preserve">2 casas decimais </t>
  </si>
  <si>
    <t>pág. 90</t>
  </si>
  <si>
    <t>2).- Cálculo da Pol do Caldo (S)</t>
  </si>
  <si>
    <t>Pol % Caldo Extraido (S)</t>
  </si>
  <si>
    <t xml:space="preserve">Os cálculos intermediários deverão ser realizados com um arredondamento </t>
  </si>
  <si>
    <t>em 6 casas decimais e o resultado final expresso com duas casas decimais arredondadas</t>
  </si>
  <si>
    <t>3) Cálculo da Pureza % Caldo (Q)</t>
  </si>
  <si>
    <t>4).- Cálculo do Coeficiente C</t>
  </si>
  <si>
    <t>Cálculo do Coeficiente C</t>
  </si>
  <si>
    <t>todas as casas decimais</t>
  </si>
  <si>
    <t>5).- Cálculo da Pol da  Cana</t>
  </si>
  <si>
    <t>Pol da  Cana</t>
  </si>
  <si>
    <t xml:space="preserve">4 casas decimais </t>
  </si>
  <si>
    <t>6).- Cálculo do Açúcares Redutores % Cana (ARC)</t>
  </si>
  <si>
    <t>Açúcares Redutores % Cana (ARC)</t>
  </si>
  <si>
    <t>7).- Cálculo do ATR</t>
  </si>
  <si>
    <t>Açúcares Totais Recuperáveis</t>
  </si>
  <si>
    <t>Leitura sacarimétrica LPb</t>
  </si>
  <si>
    <t>Pureza % Caldo (Q= (S / B) x 100</t>
  </si>
  <si>
    <t>EXEMPLO DE CÁLCULO DE ATR</t>
  </si>
  <si>
    <t>g</t>
  </si>
  <si>
    <t>kg ATR/t Cana</t>
  </si>
  <si>
    <t>Arredondamentos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</si>
</sst>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/>
    <xf numFmtId="0" fontId="1" fillId="2" borderId="3" xfId="0" applyFont="1" applyFill="1" applyBorder="1"/>
    <xf numFmtId="4" fontId="3" fillId="2" borderId="4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/>
    <xf numFmtId="4" fontId="3" fillId="2" borderId="0" xfId="0" applyNumberFormat="1" applyFont="1" applyFill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1" fillId="3" borderId="0" xfId="0" applyFont="1" applyFill="1"/>
    <xf numFmtId="0" fontId="2" fillId="2" borderId="0" xfId="0" applyFont="1" applyFill="1" applyAlignment="1">
      <alignment horizontal="left" vertical="center"/>
    </xf>
    <xf numFmtId="4" fontId="1" fillId="2" borderId="4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/>
    </xf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26</xdr:row>
      <xdr:rowOff>76200</xdr:rowOff>
    </xdr:from>
    <xdr:to>
      <xdr:col>12</xdr:col>
      <xdr:colOff>361674</xdr:colOff>
      <xdr:row>26</xdr:row>
      <xdr:rowOff>371438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712BEB2-1179-437E-B433-6331D1380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6525" y="6800850"/>
          <a:ext cx="2209524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7</xdr:row>
      <xdr:rowOff>85724</xdr:rowOff>
    </xdr:from>
    <xdr:to>
      <xdr:col>3</xdr:col>
      <xdr:colOff>523615</xdr:colOff>
      <xdr:row>7</xdr:row>
      <xdr:rowOff>428575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CAE0CEF-3601-4F20-ACA9-B6C9250DA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950" y="1685924"/>
          <a:ext cx="2076190" cy="342851"/>
        </a:xfrm>
        <a:prstGeom prst="rect">
          <a:avLst/>
        </a:prstGeom>
        <a:ln>
          <a:solidFill>
            <a:schemeClr val="bg2">
              <a:lumMod val="75000"/>
            </a:schemeClr>
          </a:solidFill>
        </a:ln>
      </xdr:spPr>
    </xdr:pic>
    <xdr:clientData/>
  </xdr:twoCellAnchor>
  <xdr:twoCellAnchor editAs="oneCell">
    <xdr:from>
      <xdr:col>1</xdr:col>
      <xdr:colOff>47625</xdr:colOff>
      <xdr:row>11</xdr:row>
      <xdr:rowOff>85725</xdr:rowOff>
    </xdr:from>
    <xdr:to>
      <xdr:col>5</xdr:col>
      <xdr:colOff>28118</xdr:colOff>
      <xdr:row>11</xdr:row>
      <xdr:rowOff>361908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B9809C2-2FBA-4A27-BC39-1481AE56E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7225" y="2847975"/>
          <a:ext cx="3657143" cy="276183"/>
        </a:xfrm>
        <a:prstGeom prst="rect">
          <a:avLst/>
        </a:prstGeom>
        <a:ln>
          <a:solidFill>
            <a:schemeClr val="bg2">
              <a:lumMod val="75000"/>
            </a:schemeClr>
          </a:solidFill>
        </a:ln>
      </xdr:spPr>
    </xdr:pic>
    <xdr:clientData/>
  </xdr:twoCellAnchor>
  <xdr:twoCellAnchor editAs="oneCell">
    <xdr:from>
      <xdr:col>1</xdr:col>
      <xdr:colOff>123825</xdr:colOff>
      <xdr:row>18</xdr:row>
      <xdr:rowOff>28575</xdr:rowOff>
    </xdr:from>
    <xdr:to>
      <xdr:col>3</xdr:col>
      <xdr:colOff>761709</xdr:colOff>
      <xdr:row>18</xdr:row>
      <xdr:rowOff>304765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120E8E36-4E20-42F7-AED5-0B2A2C082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3425" y="4600575"/>
          <a:ext cx="2323809" cy="276190"/>
        </a:xfrm>
        <a:prstGeom prst="rect">
          <a:avLst/>
        </a:prstGeom>
        <a:ln>
          <a:solidFill>
            <a:schemeClr val="bg2">
              <a:lumMod val="75000"/>
            </a:schemeClr>
          </a:solidFill>
        </a:ln>
      </xdr:spPr>
    </xdr:pic>
    <xdr:clientData/>
  </xdr:twoCellAnchor>
  <xdr:twoCellAnchor editAs="oneCell">
    <xdr:from>
      <xdr:col>1</xdr:col>
      <xdr:colOff>142875</xdr:colOff>
      <xdr:row>22</xdr:row>
      <xdr:rowOff>38100</xdr:rowOff>
    </xdr:from>
    <xdr:to>
      <xdr:col>3</xdr:col>
      <xdr:colOff>647426</xdr:colOff>
      <xdr:row>22</xdr:row>
      <xdr:rowOff>333338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B312869D-6522-4BF0-8919-FB8751572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52475" y="5657850"/>
          <a:ext cx="2190476" cy="295238"/>
        </a:xfrm>
        <a:prstGeom prst="rect">
          <a:avLst/>
        </a:prstGeom>
        <a:ln>
          <a:solidFill>
            <a:schemeClr val="bg2">
              <a:lumMod val="75000"/>
            </a:schemeClr>
          </a:solidFill>
        </a:ln>
      </xdr:spPr>
    </xdr:pic>
    <xdr:clientData/>
  </xdr:twoCellAnchor>
  <xdr:twoCellAnchor editAs="oneCell">
    <xdr:from>
      <xdr:col>1</xdr:col>
      <xdr:colOff>114300</xdr:colOff>
      <xdr:row>26</xdr:row>
      <xdr:rowOff>38100</xdr:rowOff>
    </xdr:from>
    <xdr:to>
      <xdr:col>6</xdr:col>
      <xdr:colOff>218526</xdr:colOff>
      <xdr:row>26</xdr:row>
      <xdr:rowOff>361910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D2CFE6C9-05F3-42CF-94B8-CD525131A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3900" y="6762750"/>
          <a:ext cx="4390476" cy="323810"/>
        </a:xfrm>
        <a:prstGeom prst="rect">
          <a:avLst/>
        </a:prstGeom>
        <a:ln>
          <a:solidFill>
            <a:schemeClr val="bg2">
              <a:lumMod val="75000"/>
            </a:schemeClr>
          </a:solidFill>
        </a:ln>
      </xdr:spPr>
    </xdr:pic>
    <xdr:clientData/>
  </xdr:twoCellAnchor>
  <xdr:twoCellAnchor editAs="oneCell">
    <xdr:from>
      <xdr:col>1</xdr:col>
      <xdr:colOff>57150</xdr:colOff>
      <xdr:row>30</xdr:row>
      <xdr:rowOff>57150</xdr:rowOff>
    </xdr:from>
    <xdr:to>
      <xdr:col>5</xdr:col>
      <xdr:colOff>2723</xdr:colOff>
      <xdr:row>30</xdr:row>
      <xdr:rowOff>400007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3423E00F-704D-40F2-BD11-DB0E07C48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66750" y="7896225"/>
          <a:ext cx="3619048" cy="342857"/>
        </a:xfrm>
        <a:prstGeom prst="rect">
          <a:avLst/>
        </a:prstGeom>
        <a:ln>
          <a:solidFill>
            <a:schemeClr val="bg2">
              <a:lumMod val="7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112F7-D787-406B-A02B-41167CA606D3}">
  <dimension ref="A1:Q48"/>
  <sheetViews>
    <sheetView tabSelected="1" view="pageBreakPreview" zoomScale="140" zoomScaleNormal="100" zoomScaleSheetLayoutView="140" workbookViewId="0">
      <selection activeCell="E6" sqref="E6"/>
    </sheetView>
  </sheetViews>
  <sheetFormatPr defaultRowHeight="15" x14ac:dyDescent="0.2"/>
  <cols>
    <col min="1" max="1" width="5.85546875" style="1" customWidth="1"/>
    <col min="2" max="2" width="12.140625" style="1" customWidth="1"/>
    <col min="3" max="3" width="13.140625" style="1" customWidth="1"/>
    <col min="4" max="4" width="12.42578125" style="1" customWidth="1"/>
    <col min="5" max="5" width="17.42578125" style="1" customWidth="1"/>
    <col min="6" max="6" width="9.140625" style="1"/>
    <col min="7" max="7" width="10.5703125" style="1" customWidth="1"/>
    <col min="8" max="16384" width="9.140625" style="1"/>
  </cols>
  <sheetData>
    <row r="1" spans="1:17" ht="24" customHeight="1" x14ac:dyDescent="0.2">
      <c r="A1" s="8"/>
      <c r="B1" s="13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8" customHeight="1" x14ac:dyDescent="0.2">
      <c r="A2" s="7"/>
      <c r="B2" s="11" t="s">
        <v>0</v>
      </c>
      <c r="C2" s="12"/>
      <c r="D2" s="12"/>
      <c r="E2" s="12"/>
      <c r="F2" s="7"/>
      <c r="G2" s="8"/>
      <c r="H2" s="16" t="s">
        <v>30</v>
      </c>
      <c r="I2" s="8"/>
      <c r="J2" s="8"/>
      <c r="K2" s="8"/>
      <c r="L2" s="8"/>
      <c r="M2" s="8"/>
      <c r="N2" s="8"/>
      <c r="O2" s="8"/>
      <c r="P2" s="8"/>
      <c r="Q2" s="8"/>
    </row>
    <row r="3" spans="1:17" ht="18" customHeight="1" x14ac:dyDescent="0.2">
      <c r="A3" s="7"/>
      <c r="B3" s="3" t="s">
        <v>1</v>
      </c>
      <c r="C3" s="4"/>
      <c r="D3" s="5"/>
      <c r="E3" s="14">
        <v>19.559999999999999</v>
      </c>
      <c r="F3" s="7" t="s">
        <v>7</v>
      </c>
      <c r="G3" s="8"/>
      <c r="H3" s="8" t="s">
        <v>2</v>
      </c>
      <c r="I3" s="8"/>
      <c r="J3" s="8" t="s">
        <v>3</v>
      </c>
      <c r="K3" s="8"/>
      <c r="L3" s="8"/>
      <c r="M3" s="8"/>
      <c r="N3" s="8"/>
      <c r="O3" s="8"/>
      <c r="P3" s="8"/>
      <c r="Q3" s="8"/>
    </row>
    <row r="4" spans="1:17" ht="18" customHeight="1" x14ac:dyDescent="0.2">
      <c r="A4" s="7"/>
      <c r="B4" s="3" t="s">
        <v>25</v>
      </c>
      <c r="C4" s="4"/>
      <c r="D4" s="5"/>
      <c r="E4" s="14">
        <v>71.31</v>
      </c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8" customHeight="1" x14ac:dyDescent="0.2">
      <c r="A5" s="7"/>
      <c r="B5" s="3" t="s">
        <v>4</v>
      </c>
      <c r="C5" s="4"/>
      <c r="D5" s="5"/>
      <c r="E5" s="14">
        <v>130.69999999999999</v>
      </c>
      <c r="F5" s="7" t="s">
        <v>28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8" customHeight="1" x14ac:dyDescent="0.2">
      <c r="A6" s="7"/>
      <c r="B6" s="7"/>
      <c r="C6" s="8"/>
      <c r="D6" s="8"/>
      <c r="E6" s="8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8" customHeight="1" x14ac:dyDescent="0.2">
      <c r="A7" s="7"/>
      <c r="B7" s="11" t="s">
        <v>5</v>
      </c>
      <c r="C7" s="12"/>
      <c r="D7" s="12"/>
      <c r="E7" s="12"/>
      <c r="F7" s="7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ht="36.75" customHeight="1" x14ac:dyDescent="0.2">
      <c r="A8" s="7"/>
      <c r="B8" s="7"/>
      <c r="C8" s="8"/>
      <c r="D8" s="8"/>
      <c r="E8" s="8"/>
      <c r="F8" s="7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21.75" customHeight="1" x14ac:dyDescent="0.2">
      <c r="A9" s="7"/>
      <c r="B9" s="3" t="s">
        <v>6</v>
      </c>
      <c r="C9" s="4"/>
      <c r="D9" s="5"/>
      <c r="E9" s="6">
        <f>ROUND(0.152*E5-8.367,2)</f>
        <v>11.5</v>
      </c>
      <c r="F9" s="7" t="s">
        <v>7</v>
      </c>
      <c r="G9" s="8"/>
      <c r="H9" s="8" t="s">
        <v>8</v>
      </c>
      <c r="I9" s="8"/>
      <c r="J9" s="8"/>
      <c r="K9" s="8" t="s">
        <v>9</v>
      </c>
      <c r="L9" s="8"/>
      <c r="M9" s="8"/>
      <c r="N9" s="8"/>
      <c r="O9" s="8"/>
      <c r="P9" s="8"/>
      <c r="Q9" s="8"/>
    </row>
    <row r="10" spans="1:17" ht="15" customHeight="1" x14ac:dyDescent="0.2">
      <c r="A10" s="7"/>
      <c r="B10" s="7"/>
      <c r="C10" s="8"/>
      <c r="D10" s="8"/>
      <c r="E10" s="9"/>
      <c r="F10" s="7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18" customHeight="1" x14ac:dyDescent="0.2">
      <c r="A11" s="7"/>
      <c r="B11" s="11" t="s">
        <v>10</v>
      </c>
      <c r="C11" s="12"/>
      <c r="D11" s="12"/>
      <c r="E11" s="12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ht="34.5" customHeight="1" x14ac:dyDescent="0.2">
      <c r="A12" s="7"/>
      <c r="B12" s="7"/>
      <c r="C12" s="8"/>
      <c r="D12" s="8"/>
      <c r="E12" s="8"/>
      <c r="F12" s="7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ht="18" customHeight="1" x14ac:dyDescent="0.2">
      <c r="A13" s="7"/>
      <c r="B13" s="3" t="s">
        <v>11</v>
      </c>
      <c r="C13" s="4"/>
      <c r="D13" s="5"/>
      <c r="E13" s="6">
        <f>ROUND(E4*(0.2605-0.0009882*E3),2)</f>
        <v>17.2</v>
      </c>
      <c r="F13" s="7" t="s">
        <v>7</v>
      </c>
      <c r="G13" s="8"/>
      <c r="H13" s="8" t="s">
        <v>12</v>
      </c>
      <c r="I13" s="8"/>
      <c r="J13" s="8"/>
      <c r="K13" s="8"/>
      <c r="L13" s="8"/>
      <c r="M13" s="8"/>
      <c r="N13" s="8"/>
      <c r="O13" s="8"/>
      <c r="P13" s="8"/>
      <c r="Q13" s="8"/>
    </row>
    <row r="14" spans="1:17" ht="18" customHeight="1" x14ac:dyDescent="0.2">
      <c r="A14" s="7"/>
      <c r="B14" s="7"/>
      <c r="C14" s="8"/>
      <c r="D14" s="8"/>
      <c r="E14" s="8"/>
      <c r="F14" s="7"/>
      <c r="G14" s="8"/>
      <c r="H14" s="8" t="s">
        <v>13</v>
      </c>
      <c r="I14" s="8"/>
      <c r="J14" s="8"/>
      <c r="K14" s="8"/>
      <c r="L14" s="8"/>
      <c r="M14" s="8"/>
      <c r="N14" s="8"/>
      <c r="O14" s="8"/>
      <c r="P14" s="8"/>
      <c r="Q14" s="8"/>
    </row>
    <row r="15" spans="1:17" ht="18" customHeight="1" x14ac:dyDescent="0.2">
      <c r="A15" s="7"/>
      <c r="B15" s="11" t="s">
        <v>14</v>
      </c>
      <c r="C15" s="12"/>
      <c r="D15" s="12"/>
      <c r="E15" s="12"/>
      <c r="F15" s="7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8" customHeight="1" x14ac:dyDescent="0.2">
      <c r="A16" s="7"/>
      <c r="B16" s="3" t="s">
        <v>26</v>
      </c>
      <c r="C16" s="4"/>
      <c r="D16" s="5"/>
      <c r="E16" s="6">
        <f>ROUND(100*E13/E3,2)</f>
        <v>87.93</v>
      </c>
      <c r="F16" s="7" t="s">
        <v>7</v>
      </c>
      <c r="G16" s="8"/>
      <c r="H16" s="8" t="s">
        <v>8</v>
      </c>
      <c r="I16" s="8"/>
      <c r="J16" s="8"/>
      <c r="K16" s="8" t="s">
        <v>9</v>
      </c>
      <c r="L16" s="8"/>
      <c r="M16" s="8"/>
      <c r="N16" s="8"/>
      <c r="O16" s="8"/>
      <c r="P16" s="8"/>
      <c r="Q16" s="8"/>
    </row>
    <row r="17" spans="1:17" ht="18" customHeight="1" x14ac:dyDescent="0.2">
      <c r="A17" s="7"/>
      <c r="B17" s="7"/>
      <c r="C17" s="8"/>
      <c r="D17" s="8"/>
      <c r="E17" s="8"/>
      <c r="F17" s="7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8" customHeight="1" x14ac:dyDescent="0.2">
      <c r="A18" s="7"/>
      <c r="B18" s="11" t="s">
        <v>15</v>
      </c>
      <c r="C18" s="12"/>
      <c r="D18" s="12"/>
      <c r="E18" s="12"/>
      <c r="F18" s="7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28.5" customHeight="1" x14ac:dyDescent="0.2">
      <c r="A19" s="7"/>
      <c r="B19" s="7"/>
      <c r="C19" s="8"/>
      <c r="D19" s="8"/>
      <c r="E19" s="8"/>
      <c r="F19" s="7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8" customHeight="1" x14ac:dyDescent="0.2">
      <c r="A20" s="7"/>
      <c r="B20" s="3" t="s">
        <v>16</v>
      </c>
      <c r="C20" s="4"/>
      <c r="D20" s="5"/>
      <c r="E20" s="10">
        <f>1.0313-0.00575*E9</f>
        <v>0.96517500000000012</v>
      </c>
      <c r="F20" s="7"/>
      <c r="G20" s="8"/>
      <c r="H20" s="8" t="s">
        <v>17</v>
      </c>
      <c r="I20" s="8"/>
      <c r="J20" s="8"/>
      <c r="K20" s="8"/>
      <c r="L20" s="8"/>
      <c r="M20" s="8"/>
      <c r="N20" s="8"/>
      <c r="O20" s="8"/>
      <c r="P20" s="8"/>
      <c r="Q20" s="8"/>
    </row>
    <row r="21" spans="1:17" ht="18" customHeight="1" x14ac:dyDescent="0.2">
      <c r="A21" s="8"/>
      <c r="B21" s="8"/>
      <c r="C21" s="8"/>
      <c r="D21" s="8"/>
      <c r="E21" s="8"/>
      <c r="F21" s="7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18" customHeight="1" x14ac:dyDescent="0.2">
      <c r="A22" s="8"/>
      <c r="B22" s="11" t="s">
        <v>18</v>
      </c>
      <c r="C22" s="12"/>
      <c r="D22" s="12"/>
      <c r="E22" s="12"/>
      <c r="F22" s="7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28.5" customHeight="1" x14ac:dyDescent="0.2">
      <c r="A23" s="7"/>
      <c r="B23" s="7"/>
      <c r="C23" s="8"/>
      <c r="D23" s="8"/>
      <c r="E23" s="8"/>
      <c r="F23" s="7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ht="18" customHeight="1" x14ac:dyDescent="0.2">
      <c r="A24" s="8"/>
      <c r="B24" s="3" t="s">
        <v>19</v>
      </c>
      <c r="C24" s="4"/>
      <c r="D24" s="5"/>
      <c r="E24" s="6">
        <f>ROUND(E13*(1-0.01*E9)*E20,4)</f>
        <v>14.6919</v>
      </c>
      <c r="F24" s="7" t="s">
        <v>7</v>
      </c>
      <c r="G24" s="8"/>
      <c r="H24" s="8" t="s">
        <v>20</v>
      </c>
      <c r="I24" s="8"/>
      <c r="J24" s="8"/>
      <c r="K24" s="8" t="s">
        <v>9</v>
      </c>
      <c r="L24" s="8"/>
      <c r="M24" s="8"/>
      <c r="N24" s="8"/>
      <c r="O24" s="8"/>
      <c r="P24" s="8"/>
      <c r="Q24" s="8"/>
    </row>
    <row r="25" spans="1:17" ht="18" customHeight="1" x14ac:dyDescent="0.2">
      <c r="A25" s="8"/>
      <c r="B25" s="8"/>
      <c r="C25" s="8"/>
      <c r="D25" s="8"/>
      <c r="E25" s="8"/>
      <c r="F25" s="7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22.5" customHeight="1" x14ac:dyDescent="0.2">
      <c r="A26" s="8"/>
      <c r="B26" s="11" t="s">
        <v>21</v>
      </c>
      <c r="C26" s="12"/>
      <c r="D26" s="12"/>
      <c r="E26" s="12"/>
      <c r="F26" s="7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33.75" customHeight="1" x14ac:dyDescent="0.2">
      <c r="A27" s="7"/>
      <c r="B27" s="7"/>
      <c r="C27" s="8"/>
      <c r="D27" s="8"/>
      <c r="E27" s="8"/>
      <c r="F27" s="7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18" customHeight="1" x14ac:dyDescent="0.2">
      <c r="A28" s="8"/>
      <c r="B28" s="3" t="s">
        <v>22</v>
      </c>
      <c r="C28" s="4"/>
      <c r="D28" s="5"/>
      <c r="E28" s="6">
        <f>ROUND((3.641-0.0343*E16)*(1-0.01*E9)*E20,4)</f>
        <v>0.53390000000000004</v>
      </c>
      <c r="F28" s="7" t="s">
        <v>7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8" customHeight="1" x14ac:dyDescent="0.2">
      <c r="A29" s="8"/>
      <c r="B29" s="8"/>
      <c r="C29" s="8"/>
      <c r="D29" s="8"/>
      <c r="E29" s="8"/>
      <c r="F29" s="7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ht="18" customHeight="1" x14ac:dyDescent="0.2">
      <c r="A30" s="8"/>
      <c r="B30" s="11" t="s">
        <v>23</v>
      </c>
      <c r="C30" s="12"/>
      <c r="D30" s="12"/>
      <c r="E30" s="12"/>
      <c r="F30" s="7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33.75" customHeight="1" x14ac:dyDescent="0.2">
      <c r="A31" s="7"/>
      <c r="B31" s="7"/>
      <c r="C31" s="8"/>
      <c r="D31" s="8"/>
      <c r="E31" s="8"/>
      <c r="F31" s="7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23.25" customHeight="1" x14ac:dyDescent="0.2">
      <c r="A32" s="8"/>
      <c r="B32" s="3" t="s">
        <v>24</v>
      </c>
      <c r="C32" s="4"/>
      <c r="D32" s="5"/>
      <c r="E32" s="15">
        <f>ROUND(E24*9.52603+E28*9.05,2)</f>
        <v>144.79</v>
      </c>
      <c r="F32" s="7" t="s">
        <v>29</v>
      </c>
      <c r="G32" s="8"/>
      <c r="H32" s="8" t="s">
        <v>8</v>
      </c>
      <c r="I32" s="8"/>
      <c r="J32" s="8"/>
      <c r="K32" s="8"/>
      <c r="L32" s="8"/>
      <c r="M32" s="8"/>
      <c r="N32" s="8"/>
      <c r="O32" s="8"/>
      <c r="P32" s="8"/>
      <c r="Q32" s="8"/>
    </row>
    <row r="33" spans="1:7" ht="18" customHeight="1" x14ac:dyDescent="0.2">
      <c r="A33" s="8"/>
      <c r="B33" s="8"/>
      <c r="C33" s="8"/>
      <c r="D33" s="8"/>
      <c r="E33" s="8"/>
      <c r="F33" s="7"/>
      <c r="G33" s="8"/>
    </row>
    <row r="34" spans="1:7" ht="18" customHeight="1" x14ac:dyDescent="0.2">
      <c r="F34" s="2"/>
    </row>
    <row r="35" spans="1:7" ht="18" customHeight="1" x14ac:dyDescent="0.2">
      <c r="F35" s="2"/>
    </row>
    <row r="36" spans="1:7" ht="18" customHeight="1" x14ac:dyDescent="0.2">
      <c r="F36" s="2"/>
    </row>
    <row r="37" spans="1:7" ht="18" customHeight="1" x14ac:dyDescent="0.2">
      <c r="F37" s="2"/>
    </row>
    <row r="38" spans="1:7" ht="18" customHeight="1" x14ac:dyDescent="0.2">
      <c r="F38" s="2"/>
    </row>
    <row r="39" spans="1:7" ht="18" customHeight="1" x14ac:dyDescent="0.2">
      <c r="F39" s="2"/>
    </row>
    <row r="40" spans="1:7" ht="18" customHeight="1" x14ac:dyDescent="0.2">
      <c r="F40" s="2"/>
    </row>
    <row r="41" spans="1:7" ht="18" customHeight="1" x14ac:dyDescent="0.2">
      <c r="F41" s="2"/>
    </row>
    <row r="42" spans="1:7" ht="18" customHeight="1" x14ac:dyDescent="0.2"/>
    <row r="43" spans="1:7" ht="18" customHeight="1" x14ac:dyDescent="0.2"/>
    <row r="44" spans="1:7" ht="18" customHeight="1" x14ac:dyDescent="0.2"/>
    <row r="45" spans="1:7" ht="18" customHeight="1" x14ac:dyDescent="0.2"/>
    <row r="46" spans="1:7" ht="18" customHeight="1" x14ac:dyDescent="0.2"/>
    <row r="47" spans="1:7" ht="18" customHeight="1" x14ac:dyDescent="0.2"/>
    <row r="48" spans="1:7" ht="18" customHeight="1" x14ac:dyDescent="0.2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Exemplo</vt:lpstr>
      <vt:lpstr>Exemplo!Area_de_impressao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O Villareal</dc:creator>
  <cp:lastModifiedBy>Ramon O Villareal</cp:lastModifiedBy>
  <cp:lastPrinted>2021-11-04T02:31:19Z</cp:lastPrinted>
  <dcterms:created xsi:type="dcterms:W3CDTF">2021-11-04T01:50:10Z</dcterms:created>
  <dcterms:modified xsi:type="dcterms:W3CDTF">2021-11-04T20:37:05Z</dcterms:modified>
</cp:coreProperties>
</file>